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33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D58" i="1"/>
  <c r="D38" l="1"/>
  <c r="D41" s="1"/>
  <c r="D43" s="1"/>
  <c r="D55" s="1"/>
  <c r="D46" l="1"/>
  <c r="D48" l="1"/>
  <c r="D56" s="1"/>
  <c r="D51"/>
  <c r="D53" s="1"/>
  <c r="D57" s="1"/>
  <c r="D59" l="1"/>
  <c r="D61" s="1"/>
</calcChain>
</file>

<file path=xl/sharedStrings.xml><?xml version="1.0" encoding="utf-8"?>
<sst xmlns="http://schemas.openxmlformats.org/spreadsheetml/2006/main" count="58" uniqueCount="55">
  <si>
    <t>AERP - Associação das Emissoras de Radiodifusão do Paraná</t>
  </si>
  <si>
    <t>OBSERVAÇÃO:</t>
  </si>
  <si>
    <t>A</t>
  </si>
  <si>
    <t>B</t>
  </si>
  <si>
    <t>C</t>
  </si>
  <si>
    <t>D</t>
  </si>
  <si>
    <t>E</t>
  </si>
  <si>
    <t>Faturamento Potencial (Tabela Pública)</t>
  </si>
  <si>
    <t>Faturamento Horário Político (Inserções)</t>
  </si>
  <si>
    <t>Faturamento Horário Político (Blocos)</t>
  </si>
  <si>
    <t>Faturamento Fiscal (Efetivamente Faturado)</t>
  </si>
  <si>
    <t>Faturamento Dedutível Simples Nacional</t>
  </si>
  <si>
    <t>Planilha de Compensação Fiscal pela Divulgação Gratuita de Propaganda Partidária</t>
  </si>
  <si>
    <t>Eleitoral para o Simples Nacional (Emissoras de Radiodifusão)</t>
  </si>
  <si>
    <t>Siga abaixo os passos para o cálculo da compensação fiscal:</t>
  </si>
  <si>
    <t>minutos por hora x 23 x número de dias no mês) da propaganda partidária eleitoral, com base nos valores da tabela</t>
  </si>
  <si>
    <t>pública prevista no Art. 14 do Decreto nº 57.690/1966;</t>
  </si>
  <si>
    <t>nutos por dia) da propaganda partidária eleitoral, com base nos valores da tabela pública prevista no Art. 14 do De-</t>
  </si>
  <si>
    <t>creto nº 57.690/1966;</t>
  </si>
  <si>
    <t>fiscal pela cedência do horário gratuíto da veiculação da propaganda partidária eleitoral, que deverá ser inserido no</t>
  </si>
  <si>
    <r>
      <rPr>
        <b/>
        <sz val="12"/>
        <color theme="1"/>
        <rFont val="Calibri"/>
        <family val="2"/>
        <scheme val="minor"/>
      </rPr>
      <t>CEITA"</t>
    </r>
    <r>
      <rPr>
        <sz val="12"/>
        <color theme="1"/>
        <rFont val="Calibri"/>
        <family val="2"/>
        <scheme val="minor"/>
      </rPr>
      <t xml:space="preserve"> e selecionando nos tributos a serem apurados a opção </t>
    </r>
    <r>
      <rPr>
        <b/>
        <sz val="12"/>
        <color theme="1"/>
        <rFont val="Calibri"/>
        <family val="2"/>
        <scheme val="minor"/>
      </rPr>
      <t>EXIGIBILIDADE SUSPENSA,</t>
    </r>
    <r>
      <rPr>
        <sz val="12"/>
        <color theme="1"/>
        <rFont val="Calibri"/>
        <family val="2"/>
        <scheme val="minor"/>
      </rPr>
      <t xml:space="preserve"> informando </t>
    </r>
    <r>
      <rPr>
        <b/>
        <sz val="12"/>
        <color theme="1"/>
        <rFont val="Calibri"/>
        <family val="2"/>
        <scheme val="minor"/>
      </rPr>
      <t>PROCESSO</t>
    </r>
  </si>
  <si>
    <r>
      <t xml:space="preserve">PROGRAMA GERADOR DO DOCUMENTO DE ARRECADAÇÃO DO SIMPLES NACIONAL </t>
    </r>
    <r>
      <rPr>
        <b/>
        <sz val="12"/>
        <color theme="1"/>
        <rFont val="Calibri"/>
        <family val="2"/>
        <scheme val="minor"/>
      </rPr>
      <t>(PGDAS-D)</t>
    </r>
    <r>
      <rPr>
        <sz val="12"/>
        <color theme="1"/>
        <rFont val="Calibri"/>
        <family val="2"/>
        <scheme val="minor"/>
      </rPr>
      <t xml:space="preserve">, como </t>
    </r>
    <r>
      <rPr>
        <b/>
        <sz val="12"/>
        <color theme="1"/>
        <rFont val="Calibri"/>
        <family val="2"/>
        <scheme val="minor"/>
      </rPr>
      <t>"NOVA RE-</t>
    </r>
  </si>
  <si>
    <r>
      <t xml:space="preserve">Inserir no </t>
    </r>
    <r>
      <rPr>
        <b/>
        <sz val="12"/>
        <color rgb="FFFF0000"/>
        <rFont val="Calibri"/>
        <family val="2"/>
        <scheme val="minor"/>
      </rPr>
      <t>CAMPO D</t>
    </r>
    <r>
      <rPr>
        <sz val="12"/>
        <color theme="1"/>
        <rFont val="Calibri"/>
        <family val="2"/>
        <scheme val="minor"/>
      </rPr>
      <t xml:space="preserve"> o valor </t>
    </r>
    <r>
      <rPr>
        <b/>
        <sz val="12"/>
        <color theme="1"/>
        <rFont val="Calibri"/>
        <family val="2"/>
        <scheme val="minor"/>
      </rPr>
      <t>EFETIVAMENTE FATURADO</t>
    </r>
    <r>
      <rPr>
        <sz val="12"/>
        <color theme="1"/>
        <rFont val="Calibri"/>
        <family val="2"/>
        <scheme val="minor"/>
      </rPr>
      <t xml:space="preserve"> pela emissora, no mês de veiculação da propaganda parti-</t>
    </r>
  </si>
  <si>
    <r>
      <t xml:space="preserve">O valor apurado </t>
    </r>
    <r>
      <rPr>
        <b/>
        <sz val="12"/>
        <color theme="1"/>
        <rFont val="Calibri"/>
        <family val="2"/>
        <scheme val="minor"/>
      </rPr>
      <t>automaticamente</t>
    </r>
    <r>
      <rPr>
        <sz val="12"/>
        <color theme="1"/>
        <rFont val="Calibri"/>
        <family val="2"/>
        <scheme val="minor"/>
      </rPr>
      <t xml:space="preserve"> no </t>
    </r>
    <r>
      <rPr>
        <b/>
        <sz val="12"/>
        <color rgb="FFFF0000"/>
        <rFont val="Calibri"/>
        <family val="2"/>
        <scheme val="minor"/>
      </rPr>
      <t>CAMPO E</t>
    </r>
    <r>
      <rPr>
        <sz val="12"/>
        <color theme="1"/>
        <rFont val="Calibri"/>
        <family val="2"/>
        <scheme val="minor"/>
      </rPr>
      <t xml:space="preserve"> corresponde ao LIMITE DEDUTÍVEL, para efeito da compensação </t>
    </r>
  </si>
  <si>
    <r>
      <t xml:space="preserve">Inserir no </t>
    </r>
    <r>
      <rPr>
        <b/>
        <sz val="12"/>
        <color rgb="FFFF0000"/>
        <rFont val="Calibri"/>
        <family val="2"/>
        <scheme val="minor"/>
      </rPr>
      <t>CAMPO C</t>
    </r>
    <r>
      <rPr>
        <sz val="12"/>
        <color theme="1"/>
        <rFont val="Calibri"/>
        <family val="2"/>
        <scheme val="minor"/>
      </rPr>
      <t xml:space="preserve"> o valor deixado de faturar no mês pela emissora, em função da veiculação de </t>
    </r>
    <r>
      <rPr>
        <b/>
        <sz val="12"/>
        <color theme="1"/>
        <rFont val="Calibri"/>
        <family val="2"/>
        <scheme val="minor"/>
      </rPr>
      <t>BLOCOS</t>
    </r>
    <r>
      <rPr>
        <sz val="12"/>
        <color theme="1"/>
        <rFont val="Calibri"/>
        <family val="2"/>
        <scheme val="minor"/>
      </rPr>
      <t xml:space="preserve"> (20 mi-</t>
    </r>
  </si>
  <si>
    <r>
      <t>Inserir no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CAMPO B</t>
    </r>
    <r>
      <rPr>
        <sz val="12"/>
        <color theme="1"/>
        <rFont val="Calibri"/>
        <family val="2"/>
        <scheme val="minor"/>
      </rPr>
      <t xml:space="preserve"> o valor deixado de faturar no mês pela emissora, em função da veiculação das </t>
    </r>
    <r>
      <rPr>
        <b/>
        <sz val="12"/>
        <color theme="1"/>
        <rFont val="Calibri"/>
        <family val="2"/>
        <scheme val="minor"/>
      </rPr>
      <t>INSERÇÕES</t>
    </r>
    <r>
      <rPr>
        <sz val="12"/>
        <color theme="1"/>
        <rFont val="Calibri"/>
        <family val="2"/>
        <scheme val="minor"/>
      </rPr>
      <t xml:space="preserve"> (15</t>
    </r>
  </si>
  <si>
    <r>
      <t xml:space="preserve">Inserir no </t>
    </r>
    <r>
      <rPr>
        <b/>
        <sz val="12"/>
        <color rgb="FFFF0000"/>
        <rFont val="Calibri"/>
        <family val="2"/>
        <scheme val="minor"/>
      </rPr>
      <t>CAMPO A</t>
    </r>
    <r>
      <rPr>
        <sz val="12"/>
        <color theme="1"/>
        <rFont val="Calibri"/>
        <family val="2"/>
        <scheme val="minor"/>
      </rPr>
      <t xml:space="preserve"> o valor do</t>
    </r>
    <r>
      <rPr>
        <b/>
        <sz val="12"/>
        <color theme="1"/>
        <rFont val="Calibri"/>
        <family val="2"/>
        <scheme val="minor"/>
      </rPr>
      <t xml:space="preserve"> FATURAMENTO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POTENCIAL</t>
    </r>
    <r>
      <rPr>
        <sz val="12"/>
        <color theme="1"/>
        <rFont val="Calibri"/>
        <family val="2"/>
        <scheme val="minor"/>
      </rPr>
      <t xml:space="preserve"> da emissora, para o mês de veiculação da propaganda</t>
    </r>
  </si>
  <si>
    <t>dária eleitoral, com base nos documentos fiscais emitidos (cálculo do Simples em sua contabilidade);</t>
  </si>
  <si>
    <r>
      <rPr>
        <b/>
        <sz val="12"/>
        <color theme="1"/>
        <rFont val="Calibri"/>
        <family val="2"/>
        <scheme val="minor"/>
      </rPr>
      <t>Nº 80346-98.2013.4.01.34.00</t>
    </r>
    <r>
      <rPr>
        <sz val="12"/>
        <color theme="1"/>
        <rFont val="Calibri"/>
        <family val="2"/>
        <scheme val="minor"/>
      </rPr>
      <t xml:space="preserve">, da </t>
    </r>
    <r>
      <rPr>
        <b/>
        <sz val="12"/>
        <color theme="1"/>
        <rFont val="Calibri"/>
        <family val="2"/>
        <scheme val="minor"/>
      </rPr>
      <t>16ª</t>
    </r>
    <r>
      <rPr>
        <sz val="12"/>
        <color theme="1"/>
        <rFont val="Calibri"/>
        <family val="2"/>
        <scheme val="minor"/>
      </rPr>
      <t xml:space="preserve"> Vara Federal da Seção Judiciária do Distrito Federal </t>
    </r>
    <r>
      <rPr>
        <b/>
        <sz val="12"/>
        <color theme="1"/>
        <rFont val="Calibri"/>
        <family val="2"/>
        <scheme val="minor"/>
      </rPr>
      <t>(Brasília)</t>
    </r>
    <r>
      <rPr>
        <sz val="12"/>
        <color theme="1"/>
        <rFont val="Calibri"/>
        <family val="2"/>
        <scheme val="minor"/>
      </rPr>
      <t>.</t>
    </r>
  </si>
  <si>
    <t xml:space="preserve">orientar e calcular o valor da compensação fiscal. </t>
  </si>
  <si>
    <t>De qualquer forma, a emissora deve seguir sempre a orientação do seu responsável contábil, o único competente para</t>
  </si>
  <si>
    <r>
      <t xml:space="preserve">Deve-se lembrar que estes cálculos aplicam-se somente às </t>
    </r>
    <r>
      <rPr>
        <b/>
        <sz val="12"/>
        <color theme="1"/>
        <rFont val="Calibri"/>
        <family val="2"/>
        <scheme val="minor"/>
      </rPr>
      <t>EMISSORAS DE RADIODIFUSÃO OPTANTES PELO REGIME</t>
    </r>
  </si>
  <si>
    <t>TRIBUTÁRIO DO SIMPLES NACIONAL.</t>
  </si>
  <si>
    <r>
      <t xml:space="preserve">Usado como </t>
    </r>
    <r>
      <rPr>
        <b/>
        <u/>
        <sz val="11"/>
        <color theme="1"/>
        <rFont val="Calibri"/>
        <family val="2"/>
        <scheme val="minor"/>
      </rPr>
      <t>EXEMPLO</t>
    </r>
    <r>
      <rPr>
        <u/>
        <sz val="11"/>
        <color theme="1"/>
        <rFont val="Calibri"/>
        <family val="2"/>
        <scheme val="minor"/>
      </rPr>
      <t xml:space="preserve"> mês de agosto - Cuja propaganda iniciou em 26/08/2016</t>
    </r>
  </si>
  <si>
    <t>Valor da Inserção com a quantidade utilizada na grade</t>
  </si>
  <si>
    <t>Valor do DAS</t>
  </si>
  <si>
    <t>Quantidade efetivamente utilizada pela Emissora</t>
  </si>
  <si>
    <t>Valor da Inserção</t>
  </si>
  <si>
    <t>Campo A - Faturamento Potencial (Tabela Pública)</t>
  </si>
  <si>
    <t>Inserções que poderiam ter sido comercializadas</t>
  </si>
  <si>
    <t>Campo B - Faturamento Horário Político (Inserções)</t>
  </si>
  <si>
    <t>Quantidade de Inserções no mês</t>
  </si>
  <si>
    <t>140 Inserções p/ dia x quantidades de dias - Obs: TODOS os dias</t>
  </si>
  <si>
    <t>Campo C - Faturamento Horário Político (Blocos)</t>
  </si>
  <si>
    <t>Valor da Tabela</t>
  </si>
  <si>
    <r>
      <t xml:space="preserve">Exemplo de cálculos com base em um </t>
    </r>
    <r>
      <rPr>
        <b/>
        <sz val="14"/>
        <color rgb="FFFF0000"/>
        <rFont val="Calibri"/>
        <family val="2"/>
        <scheme val="minor"/>
      </rPr>
      <t>FATURAMENTO FISCAL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- Campo D</t>
    </r>
    <r>
      <rPr>
        <b/>
        <sz val="14"/>
        <color theme="1"/>
        <rFont val="Calibri"/>
        <family val="2"/>
        <scheme val="minor"/>
      </rPr>
      <t xml:space="preserve"> de R$ 100.000,00</t>
    </r>
  </si>
  <si>
    <t>partidária eleitoral, conforme tabela pública prevista no Art. 14 do Decreto nº 57.690/1966, seguindo média dos pre-</t>
  </si>
  <si>
    <t>ços efetivamente praticados na emissora, tomando por base o valor declarado para efeito do DAS do Simples Nacio-</t>
  </si>
  <si>
    <t>nal;</t>
  </si>
  <si>
    <t>(agosto/2016 - 1.040; setembro/2016 - 4.200)</t>
  </si>
  <si>
    <t>40 Inserções p/ dia x quantidades de dias - Obs: segunda à sábado (2º Turno - Todos os dias) (Blocos do Horário Eleitoral)</t>
  </si>
  <si>
    <t>(agosto/2016 - 200; setembro/2016 - 1.040)</t>
  </si>
  <si>
    <t>(agosto/2016 - 1.240; setembro/2016 - 5.240)</t>
  </si>
  <si>
    <t>Próximos meses, alterar os valores</t>
  </si>
  <si>
    <t>Valor dedutível do faturamento, não é o valor do imposto a pagar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</si>
</sst>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2" fillId="3" borderId="1" xfId="0" applyNumberFormat="1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4" fontId="0" fillId="0" borderId="0" xfId="0" applyNumberFormat="1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4" fontId="2" fillId="3" borderId="1" xfId="0" applyNumberFormat="1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4" fontId="2" fillId="0" borderId="1" xfId="0" applyNumberFormat="1" applyFont="1" applyFill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0" borderId="0" xfId="0" applyNumberFormat="1" applyProtection="1"/>
    <xf numFmtId="164" fontId="0" fillId="3" borderId="0" xfId="0" applyNumberFormat="1" applyFill="1" applyProtection="1"/>
    <xf numFmtId="0" fontId="9" fillId="0" borderId="0" xfId="0" applyFont="1" applyAlignment="1" applyProtection="1">
      <alignment horizontal="center"/>
    </xf>
    <xf numFmtId="0" fontId="13" fillId="0" borderId="0" xfId="0" applyFont="1" applyProtection="1"/>
    <xf numFmtId="164" fontId="0" fillId="0" borderId="0" xfId="0" applyNumberFormat="1" applyProtection="1">
      <protection locked="0"/>
    </xf>
    <xf numFmtId="3" fontId="0" fillId="0" borderId="2" xfId="0" applyNumberFormat="1" applyBorder="1" applyProtection="1"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7" fillId="4" borderId="0" xfId="0" applyFont="1" applyFill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tabSelected="1" topLeftCell="A12" workbookViewId="0">
      <selection activeCell="Q33" sqref="Q33"/>
    </sheetView>
  </sheetViews>
  <sheetFormatPr defaultRowHeight="15"/>
  <cols>
    <col min="1" max="1" width="1.7109375" style="2" customWidth="1"/>
    <col min="2" max="2" width="3.7109375" style="3" customWidth="1"/>
    <col min="3" max="3" width="49.7109375" style="2" customWidth="1"/>
    <col min="4" max="4" width="15.5703125" style="7" customWidth="1"/>
    <col min="5" max="5" width="1.85546875" style="2" customWidth="1"/>
    <col min="6" max="11" width="10.140625" style="2" customWidth="1"/>
    <col min="12" max="16384" width="9.140625" style="2"/>
  </cols>
  <sheetData>
    <row r="1" spans="1:10" ht="6.95" customHeight="1">
      <c r="C1" s="31"/>
      <c r="D1" s="31"/>
      <c r="E1" s="31"/>
      <c r="F1" s="31"/>
      <c r="G1" s="31"/>
      <c r="H1" s="31"/>
      <c r="I1" s="31"/>
      <c r="J1" s="31"/>
    </row>
    <row r="2" spans="1:10" s="4" customFormat="1" ht="21">
      <c r="A2" s="32" t="s">
        <v>0</v>
      </c>
      <c r="B2" s="32"/>
      <c r="C2" s="32"/>
      <c r="D2" s="32"/>
      <c r="E2" s="32"/>
      <c r="F2" s="32"/>
      <c r="G2" s="32"/>
      <c r="H2" s="32"/>
    </row>
    <row r="3" spans="1:10" s="4" customFormat="1" ht="9.9499999999999993" customHeight="1">
      <c r="A3" s="5"/>
      <c r="B3" s="5"/>
      <c r="C3" s="5"/>
      <c r="D3" s="5"/>
      <c r="E3" s="5"/>
      <c r="F3" s="5"/>
      <c r="G3" s="5"/>
      <c r="H3" s="5"/>
    </row>
    <row r="4" spans="1:10" s="6" customFormat="1" ht="18.75">
      <c r="A4" s="33" t="s">
        <v>12</v>
      </c>
      <c r="B4" s="33"/>
      <c r="C4" s="33"/>
      <c r="D4" s="33"/>
      <c r="E4" s="33"/>
      <c r="F4" s="33"/>
      <c r="G4" s="33"/>
      <c r="H4" s="33"/>
      <c r="I4" s="33"/>
    </row>
    <row r="5" spans="1:10" s="6" customFormat="1" ht="18.75">
      <c r="A5" s="33" t="s">
        <v>13</v>
      </c>
      <c r="B5" s="33"/>
      <c r="C5" s="33"/>
      <c r="D5" s="33"/>
      <c r="E5" s="33"/>
      <c r="F5" s="33"/>
      <c r="G5" s="33"/>
      <c r="H5" s="33"/>
    </row>
    <row r="6" spans="1:10" ht="20.100000000000001" customHeight="1"/>
    <row r="7" spans="1:10" ht="15.75" customHeight="1">
      <c r="B7" s="8" t="s">
        <v>14</v>
      </c>
      <c r="C7" s="9"/>
    </row>
    <row r="8" spans="1:10" ht="5.0999999999999996" customHeight="1"/>
    <row r="9" spans="1:10" s="10" customFormat="1" ht="15.75" customHeight="1">
      <c r="B9" s="11">
        <v>1</v>
      </c>
      <c r="C9" s="10" t="s">
        <v>26</v>
      </c>
      <c r="D9" s="12"/>
    </row>
    <row r="10" spans="1:10" s="10" customFormat="1" ht="15.75" customHeight="1">
      <c r="B10" s="11"/>
      <c r="C10" s="10" t="s">
        <v>46</v>
      </c>
      <c r="D10" s="12"/>
    </row>
    <row r="11" spans="1:10" s="10" customFormat="1" ht="15.75" customHeight="1">
      <c r="B11" s="13"/>
      <c r="C11" s="10" t="s">
        <v>47</v>
      </c>
      <c r="D11" s="12"/>
    </row>
    <row r="12" spans="1:10" s="10" customFormat="1" ht="15.75" customHeight="1">
      <c r="B12" s="13"/>
      <c r="C12" s="10" t="s">
        <v>48</v>
      </c>
      <c r="D12" s="12"/>
    </row>
    <row r="13" spans="1:10" s="10" customFormat="1" ht="5.0999999999999996" customHeight="1">
      <c r="A13" s="10">
        <v>5</v>
      </c>
      <c r="B13" s="13"/>
      <c r="D13" s="12"/>
    </row>
    <row r="14" spans="1:10" s="10" customFormat="1" ht="15.75" customHeight="1">
      <c r="B14" s="11">
        <v>2</v>
      </c>
      <c r="C14" s="10" t="s">
        <v>25</v>
      </c>
      <c r="D14" s="12"/>
    </row>
    <row r="15" spans="1:10" s="10" customFormat="1" ht="15.75" customHeight="1">
      <c r="B15" s="13"/>
      <c r="C15" s="10" t="s">
        <v>15</v>
      </c>
      <c r="D15" s="12"/>
    </row>
    <row r="16" spans="1:10" s="10" customFormat="1" ht="15.75" customHeight="1">
      <c r="B16" s="13"/>
      <c r="C16" s="10" t="s">
        <v>16</v>
      </c>
      <c r="D16" s="12"/>
    </row>
    <row r="17" spans="1:9" s="10" customFormat="1" ht="5.0999999999999996" customHeight="1">
      <c r="B17" s="13"/>
      <c r="D17" s="12"/>
    </row>
    <row r="18" spans="1:9" s="10" customFormat="1" ht="15.75" customHeight="1">
      <c r="B18" s="11">
        <v>3</v>
      </c>
      <c r="C18" s="10" t="s">
        <v>24</v>
      </c>
      <c r="D18" s="12"/>
    </row>
    <row r="19" spans="1:9" s="10" customFormat="1" ht="15.75" customHeight="1">
      <c r="B19" s="13"/>
      <c r="C19" s="10" t="s">
        <v>17</v>
      </c>
      <c r="D19" s="12"/>
    </row>
    <row r="20" spans="1:9" s="10" customFormat="1" ht="15.75" customHeight="1">
      <c r="B20" s="13"/>
      <c r="C20" s="10" t="s">
        <v>18</v>
      </c>
      <c r="D20" s="12"/>
    </row>
    <row r="21" spans="1:9" s="10" customFormat="1" ht="5.0999999999999996" customHeight="1">
      <c r="B21" s="13"/>
      <c r="D21" s="12"/>
    </row>
    <row r="22" spans="1:9" s="10" customFormat="1" ht="15.75" customHeight="1">
      <c r="B22" s="11">
        <v>4</v>
      </c>
      <c r="C22" s="10" t="s">
        <v>22</v>
      </c>
      <c r="D22" s="12"/>
    </row>
    <row r="23" spans="1:9" s="10" customFormat="1" ht="15.75" customHeight="1">
      <c r="B23" s="13"/>
      <c r="C23" s="10" t="s">
        <v>27</v>
      </c>
      <c r="D23" s="12"/>
    </row>
    <row r="24" spans="1:9" s="10" customFormat="1" ht="5.0999999999999996" customHeight="1">
      <c r="B24" s="13"/>
      <c r="D24" s="12"/>
    </row>
    <row r="25" spans="1:9" s="10" customFormat="1" ht="15.75" customHeight="1">
      <c r="B25" s="11">
        <v>5</v>
      </c>
      <c r="C25" s="10" t="s">
        <v>23</v>
      </c>
      <c r="D25" s="12"/>
    </row>
    <row r="26" spans="1:9" s="10" customFormat="1" ht="15.75" customHeight="1">
      <c r="B26" s="13"/>
      <c r="C26" s="10" t="s">
        <v>19</v>
      </c>
      <c r="D26" s="12"/>
    </row>
    <row r="27" spans="1:9" s="10" customFormat="1" ht="15.75" customHeight="1">
      <c r="B27" s="13"/>
      <c r="C27" s="10" t="s">
        <v>21</v>
      </c>
      <c r="D27" s="12"/>
    </row>
    <row r="28" spans="1:9" s="10" customFormat="1" ht="15.75" customHeight="1">
      <c r="B28" s="13"/>
      <c r="C28" s="10" t="s">
        <v>20</v>
      </c>
      <c r="D28" s="12"/>
    </row>
    <row r="29" spans="1:9" ht="15.75" customHeight="1">
      <c r="C29" s="10" t="s">
        <v>28</v>
      </c>
    </row>
    <row r="30" spans="1:9" ht="15.75" customHeight="1">
      <c r="C30" s="10"/>
    </row>
    <row r="31" spans="1:9" s="6" customFormat="1" ht="18.75">
      <c r="A31" s="36" t="s">
        <v>45</v>
      </c>
      <c r="B31" s="36"/>
      <c r="C31" s="36"/>
      <c r="D31" s="36"/>
      <c r="E31" s="36"/>
      <c r="F31" s="36"/>
      <c r="G31" s="36"/>
      <c r="H31" s="36"/>
      <c r="I31" s="36"/>
    </row>
    <row r="32" spans="1:9">
      <c r="A32" s="37" t="s">
        <v>33</v>
      </c>
      <c r="B32" s="37"/>
      <c r="C32" s="37"/>
      <c r="D32" s="37"/>
      <c r="E32" s="37"/>
      <c r="F32" s="37"/>
      <c r="G32" s="37"/>
      <c r="H32" s="37"/>
      <c r="I32" s="37"/>
    </row>
    <row r="33" spans="1:12">
      <c r="A33" s="25"/>
      <c r="B33" s="37" t="s">
        <v>53</v>
      </c>
      <c r="C33" s="37"/>
      <c r="D33" s="37"/>
      <c r="E33" s="37"/>
      <c r="F33" s="37"/>
      <c r="G33" s="37"/>
      <c r="H33" s="37"/>
      <c r="I33" s="37"/>
    </row>
    <row r="35" spans="1:12">
      <c r="C35" s="35" t="s">
        <v>34</v>
      </c>
      <c r="D35" s="35"/>
    </row>
    <row r="36" spans="1:12">
      <c r="C36" s="22" t="s">
        <v>35</v>
      </c>
      <c r="D36" s="27">
        <v>100000</v>
      </c>
    </row>
    <row r="37" spans="1:12" ht="15.75" thickBot="1">
      <c r="C37" s="22" t="s">
        <v>36</v>
      </c>
      <c r="D37" s="28">
        <v>8841</v>
      </c>
      <c r="E37" s="8"/>
      <c r="I37" s="26"/>
      <c r="L37" s="26"/>
    </row>
    <row r="38" spans="1:12">
      <c r="C38" s="22" t="s">
        <v>37</v>
      </c>
      <c r="D38" s="24">
        <f>ROUND(D36/D37,2)</f>
        <v>11.31</v>
      </c>
      <c r="F38" s="29" t="s">
        <v>52</v>
      </c>
      <c r="G38" s="26"/>
      <c r="I38" s="26"/>
    </row>
    <row r="40" spans="1:12">
      <c r="C40" s="34" t="s">
        <v>38</v>
      </c>
      <c r="D40" s="34"/>
    </row>
    <row r="41" spans="1:12">
      <c r="C41" s="22" t="s">
        <v>37</v>
      </c>
      <c r="D41" s="23">
        <f>D38</f>
        <v>11.31</v>
      </c>
    </row>
    <row r="42" spans="1:12" ht="15.75" thickBot="1">
      <c r="C42" s="22" t="s">
        <v>39</v>
      </c>
      <c r="D42" s="28">
        <v>21600</v>
      </c>
    </row>
    <row r="43" spans="1:12">
      <c r="C43" s="22"/>
      <c r="D43" s="24">
        <f>D42*D41</f>
        <v>244296</v>
      </c>
    </row>
    <row r="45" spans="1:12">
      <c r="C45" s="34" t="s">
        <v>40</v>
      </c>
      <c r="D45" s="34"/>
    </row>
    <row r="46" spans="1:12">
      <c r="C46" s="22" t="s">
        <v>44</v>
      </c>
      <c r="D46" s="23">
        <f>D41</f>
        <v>11.31</v>
      </c>
    </row>
    <row r="47" spans="1:12" ht="15.75" thickBot="1">
      <c r="C47" s="22" t="s">
        <v>41</v>
      </c>
      <c r="D47" s="28">
        <v>840</v>
      </c>
      <c r="F47" s="2" t="s">
        <v>42</v>
      </c>
    </row>
    <row r="48" spans="1:12">
      <c r="D48" s="24">
        <f>ROUND(D46*D47,2)</f>
        <v>9500.4</v>
      </c>
      <c r="F48" s="30" t="s">
        <v>49</v>
      </c>
    </row>
    <row r="50" spans="2:11">
      <c r="C50" s="34" t="s">
        <v>43</v>
      </c>
      <c r="D50" s="34"/>
    </row>
    <row r="51" spans="2:11">
      <c r="C51" s="22" t="s">
        <v>44</v>
      </c>
      <c r="D51" s="23">
        <f>D46</f>
        <v>11.31</v>
      </c>
    </row>
    <row r="52" spans="2:11" ht="15.75" thickBot="1">
      <c r="C52" s="22" t="s">
        <v>41</v>
      </c>
      <c r="D52" s="28">
        <v>200</v>
      </c>
      <c r="F52" s="2" t="s">
        <v>50</v>
      </c>
    </row>
    <row r="53" spans="2:11">
      <c r="D53" s="24">
        <f>ROUND(D51*D52,2)</f>
        <v>2262</v>
      </c>
      <c r="F53" s="30" t="s">
        <v>51</v>
      </c>
    </row>
    <row r="55" spans="2:11" ht="15.75">
      <c r="B55" s="14" t="s">
        <v>2</v>
      </c>
      <c r="C55" s="15" t="s">
        <v>7</v>
      </c>
      <c r="D55" s="1">
        <f>D43</f>
        <v>244296</v>
      </c>
      <c r="E55" s="10"/>
      <c r="F55" s="10"/>
      <c r="G55" s="10"/>
      <c r="H55" s="10"/>
      <c r="I55" s="10"/>
      <c r="J55" s="10"/>
      <c r="K55" s="10"/>
    </row>
    <row r="56" spans="2:11" ht="15.75">
      <c r="B56" s="14" t="s">
        <v>3</v>
      </c>
      <c r="C56" s="15" t="s">
        <v>8</v>
      </c>
      <c r="D56" s="1">
        <f>D48</f>
        <v>9500.4</v>
      </c>
      <c r="E56" s="10"/>
      <c r="F56" s="10"/>
      <c r="G56" s="10"/>
      <c r="H56" s="10"/>
      <c r="I56" s="10"/>
      <c r="J56" s="10"/>
      <c r="K56" s="10"/>
    </row>
    <row r="57" spans="2:11" ht="15.75">
      <c r="B57" s="14" t="s">
        <v>4</v>
      </c>
      <c r="C57" s="15" t="s">
        <v>9</v>
      </c>
      <c r="D57" s="1">
        <f>D53</f>
        <v>2262</v>
      </c>
      <c r="E57" s="10"/>
      <c r="F57" s="10"/>
      <c r="G57" s="10"/>
      <c r="H57" s="10"/>
      <c r="I57" s="10"/>
      <c r="J57" s="10"/>
      <c r="K57" s="10"/>
    </row>
    <row r="58" spans="2:11" ht="15.75">
      <c r="B58" s="14" t="s">
        <v>5</v>
      </c>
      <c r="C58" s="15" t="s">
        <v>10</v>
      </c>
      <c r="D58" s="1">
        <f>D36</f>
        <v>100000</v>
      </c>
      <c r="E58" s="10"/>
      <c r="F58" s="10"/>
      <c r="G58" s="10"/>
      <c r="H58" s="10"/>
      <c r="I58" s="10"/>
      <c r="J58" s="10"/>
      <c r="K58" s="10"/>
    </row>
    <row r="59" spans="2:11" ht="15.75" hidden="1">
      <c r="B59" s="14"/>
      <c r="C59" s="15"/>
      <c r="D59" s="16">
        <f>ROUND(D58/((D55-D56-D57)*0.8),2)</f>
        <v>0.54</v>
      </c>
      <c r="E59" s="10"/>
      <c r="F59" s="10"/>
      <c r="G59" s="10"/>
      <c r="H59" s="10"/>
      <c r="I59" s="10"/>
      <c r="J59" s="10"/>
      <c r="K59" s="10"/>
    </row>
    <row r="60" spans="2:11" ht="6.95" customHeight="1">
      <c r="B60" s="17"/>
      <c r="C60" s="18"/>
      <c r="D60" s="19"/>
      <c r="E60" s="10"/>
      <c r="F60" s="10"/>
      <c r="G60" s="10"/>
      <c r="H60" s="10"/>
      <c r="I60" s="10"/>
      <c r="J60" s="10"/>
      <c r="K60" s="10"/>
    </row>
    <row r="61" spans="2:11" ht="15.75">
      <c r="B61" s="14" t="s">
        <v>6</v>
      </c>
      <c r="C61" s="15" t="s">
        <v>11</v>
      </c>
      <c r="D61" s="16">
        <f>((D56*0.8*1)+(D57*0.8*0.25))*D59</f>
        <v>4348.4687999999996</v>
      </c>
      <c r="E61" s="10"/>
      <c r="F61" s="10" t="s">
        <v>54</v>
      </c>
      <c r="G61" s="10"/>
      <c r="H61" s="10"/>
      <c r="I61" s="10"/>
      <c r="J61" s="10"/>
      <c r="K61" s="10"/>
    </row>
    <row r="62" spans="2:11">
      <c r="C62" s="3"/>
      <c r="D62" s="3"/>
      <c r="E62" s="3"/>
      <c r="F62" s="3"/>
      <c r="G62" s="3"/>
      <c r="H62" s="3"/>
      <c r="I62" s="3"/>
      <c r="J62" s="3"/>
    </row>
    <row r="63" spans="2:11" ht="15.75">
      <c r="B63" s="21" t="s">
        <v>1</v>
      </c>
      <c r="C63" s="20"/>
      <c r="D63" s="12"/>
      <c r="E63" s="10"/>
      <c r="F63" s="10"/>
      <c r="G63" s="10"/>
      <c r="H63" s="10"/>
      <c r="I63" s="10"/>
      <c r="J63" s="10"/>
    </row>
    <row r="64" spans="2:11" ht="6.95" customHeight="1">
      <c r="B64" s="13"/>
      <c r="C64" s="20"/>
      <c r="D64" s="12"/>
      <c r="E64" s="10"/>
      <c r="F64" s="10"/>
      <c r="G64" s="10"/>
      <c r="H64" s="10"/>
      <c r="I64" s="10"/>
      <c r="J64" s="10"/>
    </row>
    <row r="65" spans="2:10" ht="15.75">
      <c r="B65" s="9" t="s">
        <v>30</v>
      </c>
      <c r="C65" s="10"/>
      <c r="D65" s="12"/>
      <c r="E65" s="10"/>
      <c r="F65" s="10"/>
      <c r="G65" s="10"/>
      <c r="H65" s="10"/>
      <c r="I65" s="10"/>
      <c r="J65" s="10"/>
    </row>
    <row r="66" spans="2:10" ht="15.75">
      <c r="B66" s="10" t="s">
        <v>29</v>
      </c>
      <c r="C66" s="10"/>
      <c r="D66" s="12"/>
      <c r="E66" s="10"/>
      <c r="F66" s="10"/>
      <c r="G66" s="10"/>
      <c r="H66" s="10"/>
      <c r="I66" s="10"/>
      <c r="J66" s="10"/>
    </row>
    <row r="67" spans="2:10" ht="15.75">
      <c r="B67" s="10" t="s">
        <v>31</v>
      </c>
      <c r="C67" s="10"/>
      <c r="D67" s="12"/>
      <c r="E67" s="10"/>
      <c r="F67" s="10"/>
      <c r="G67" s="10"/>
      <c r="H67" s="10"/>
      <c r="I67" s="10"/>
      <c r="J67" s="10"/>
    </row>
    <row r="68" spans="2:10" ht="15.75">
      <c r="B68" s="20" t="s">
        <v>32</v>
      </c>
      <c r="C68" s="20"/>
      <c r="D68" s="12"/>
      <c r="E68" s="10"/>
      <c r="F68" s="10"/>
      <c r="G68" s="10"/>
      <c r="H68" s="10"/>
      <c r="I68" s="10"/>
      <c r="J68" s="10"/>
    </row>
  </sheetData>
  <mergeCells count="11">
    <mergeCell ref="C1:J1"/>
    <mergeCell ref="A2:H2"/>
    <mergeCell ref="A5:H5"/>
    <mergeCell ref="C50:D50"/>
    <mergeCell ref="C45:D45"/>
    <mergeCell ref="C40:D40"/>
    <mergeCell ref="C35:D35"/>
    <mergeCell ref="A4:I4"/>
    <mergeCell ref="A31:I31"/>
    <mergeCell ref="A32:I32"/>
    <mergeCell ref="B33:I33"/>
  </mergeCells>
  <pageMargins left="0" right="0" top="0.98425196850393704" bottom="0.59055118110236227" header="0" footer="0"/>
  <pageSetup paperSize="9" scale="79" orientation="portrait" r:id="rId1"/>
  <ignoredErrors>
    <ignoredError sqref="D55 D56:D5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Rodeney Lamers</dc:creator>
  <cp:lastModifiedBy>Aerp</cp:lastModifiedBy>
  <cp:lastPrinted>2016-08-19T18:32:09Z</cp:lastPrinted>
  <dcterms:created xsi:type="dcterms:W3CDTF">2016-08-02T18:55:35Z</dcterms:created>
  <dcterms:modified xsi:type="dcterms:W3CDTF">2018-07-31T17:20:35Z</dcterms:modified>
</cp:coreProperties>
</file>